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Q:\ULL\SUSTITUCIÓN PLAZA NDLT0590_2021\Complementos TFG\Datos caso práctico Bloque I\"/>
    </mc:Choice>
  </mc:AlternateContent>
  <xr:revisionPtr revIDLastSave="0" documentId="8_{17DEDADA-EE9E-478D-95B7-2C229032DB42}" xr6:coauthVersionLast="47" xr6:coauthVersionMax="47" xr10:uidLastSave="{00000000-0000-0000-0000-000000000000}"/>
  <bookViews>
    <workbookView xWindow="-28920" yWindow="-120" windowWidth="29040" windowHeight="15720" activeTab="2" xr2:uid="{00000000-000D-0000-FFFF-FFFF00000000}"/>
  </bookViews>
  <sheets>
    <sheet name="Resumen" sheetId="1" r:id="rId1"/>
    <sheet name="Estructuras" sheetId="2" r:id="rId2"/>
    <sheet name="Plataforma y urbanización" sheetId="4" r:id="rId3"/>
  </sheets>
  <calcPr calcId="191029"/>
</workbook>
</file>

<file path=xl/calcChain.xml><?xml version="1.0" encoding="utf-8"?>
<calcChain xmlns="http://schemas.openxmlformats.org/spreadsheetml/2006/main">
  <c r="C23" i="4" l="1"/>
  <c r="D23" i="4"/>
  <c r="B23" i="4"/>
  <c r="C19" i="4"/>
  <c r="D19" i="4"/>
  <c r="B19" i="4"/>
  <c r="C15" i="4"/>
  <c r="D15" i="4"/>
  <c r="B15" i="4"/>
  <c r="C60" i="2"/>
  <c r="B60" i="2"/>
  <c r="B57" i="2"/>
  <c r="C57" i="2"/>
  <c r="D60" i="2"/>
  <c r="D57" i="2"/>
  <c r="C38" i="2"/>
  <c r="D38" i="2"/>
  <c r="B52" i="2"/>
  <c r="C52" i="2"/>
  <c r="D52" i="2"/>
  <c r="B49" i="2"/>
  <c r="C49" i="2"/>
  <c r="D49" i="2"/>
  <c r="C44" i="2"/>
  <c r="D44" i="2"/>
  <c r="C41" i="2"/>
  <c r="D41" i="2"/>
  <c r="B44" i="2"/>
  <c r="B41" i="2"/>
  <c r="B38" i="2"/>
  <c r="C33" i="2"/>
  <c r="D33" i="2"/>
  <c r="B33" i="2"/>
  <c r="C30" i="2"/>
  <c r="D30" i="2"/>
  <c r="B30" i="2"/>
  <c r="B45" i="2" l="1"/>
  <c r="C45" i="2"/>
  <c r="D45" i="2"/>
  <c r="B61" i="2"/>
  <c r="B53" i="2"/>
  <c r="D61" i="2"/>
  <c r="C61" i="2"/>
  <c r="D53" i="2"/>
  <c r="C53" i="2"/>
  <c r="C34" i="2"/>
  <c r="D34" i="2"/>
  <c r="B34" i="2"/>
  <c r="D16" i="2" l="1"/>
  <c r="D19" i="2"/>
  <c r="D22" i="2"/>
  <c r="D25" i="2"/>
  <c r="C13" i="2" l="1"/>
  <c r="D13" i="2"/>
  <c r="C25" i="2"/>
  <c r="C22" i="2"/>
  <c r="C19" i="2"/>
  <c r="C16" i="2"/>
  <c r="C10" i="2"/>
  <c r="D10" i="2"/>
  <c r="B25" i="2"/>
  <c r="B22" i="2"/>
  <c r="B19" i="2"/>
  <c r="B16" i="2"/>
  <c r="B13" i="2"/>
  <c r="B10" i="2"/>
  <c r="C7" i="2"/>
  <c r="D7" i="2"/>
  <c r="B7" i="2"/>
  <c r="C11" i="4"/>
  <c r="D11" i="4"/>
  <c r="C7" i="4"/>
  <c r="D7" i="4"/>
  <c r="B11" i="4"/>
  <c r="B7" i="4"/>
  <c r="B24" i="4" l="1"/>
  <c r="B6" i="1" s="1"/>
  <c r="C24" i="4"/>
  <c r="C6" i="1" s="1"/>
  <c r="D24" i="4"/>
  <c r="D6" i="1" s="1"/>
  <c r="D26" i="2"/>
  <c r="D62" i="2" s="1"/>
  <c r="D5" i="1" s="1"/>
  <c r="C26" i="2"/>
  <c r="C62" i="2" s="1"/>
  <c r="C5" i="1" s="1"/>
  <c r="C7" i="1" s="1"/>
  <c r="B26" i="2"/>
  <c r="B62" i="2" s="1"/>
  <c r="B5" i="1" s="1"/>
  <c r="B7" i="1" s="1"/>
  <c r="D7" i="1" l="1"/>
</calcChain>
</file>

<file path=xl/sharedStrings.xml><?xml version="1.0" encoding="utf-8"?>
<sst xmlns="http://schemas.openxmlformats.org/spreadsheetml/2006/main" count="92" uniqueCount="67">
  <si>
    <t>Alternativa</t>
  </si>
  <si>
    <t>TOTAL</t>
  </si>
  <si>
    <t>Actuación</t>
  </si>
  <si>
    <t>Encauzamiento del Barranco de Chamarta</t>
  </si>
  <si>
    <r>
      <t>M</t>
    </r>
    <r>
      <rPr>
        <b/>
        <vertAlign val="superscript"/>
        <sz val="12"/>
        <color indexed="9"/>
        <rFont val="Arial"/>
        <family val="2"/>
      </rPr>
      <t>3</t>
    </r>
    <r>
      <rPr>
        <b/>
        <sz val="12"/>
        <color indexed="9"/>
        <rFont val="Arial"/>
        <family val="2"/>
      </rPr>
      <t xml:space="preserve"> DE HORMIGÓN EMPLEADO</t>
    </r>
  </si>
  <si>
    <r>
      <t>M</t>
    </r>
    <r>
      <rPr>
        <b/>
        <vertAlign val="superscript"/>
        <sz val="12"/>
        <color indexed="9"/>
        <rFont val="Arial"/>
        <family val="2"/>
      </rPr>
      <t>3</t>
    </r>
    <r>
      <rPr>
        <b/>
        <sz val="12"/>
        <color indexed="9"/>
        <rFont val="Arial"/>
        <family val="2"/>
      </rPr>
      <t xml:space="preserve"> DE HORMIGÓN EMPLEADO EN ESTRUCTURAS</t>
    </r>
  </si>
  <si>
    <t>Estructuras</t>
  </si>
  <si>
    <t>Plataforma con vía verde</t>
  </si>
  <si>
    <t>Galería de servicios</t>
  </si>
  <si>
    <t>Longitud</t>
  </si>
  <si>
    <r>
      <t>Factor 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hormigón/ml galería</t>
    </r>
  </si>
  <si>
    <r>
      <t>Factor 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hormigón/m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 xml:space="preserve"> vía verde</t>
    </r>
  </si>
  <si>
    <r>
      <t>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 en vía verde</t>
    </r>
  </si>
  <si>
    <r>
      <t>Factor 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hormigón/m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 xml:space="preserve"> vía rígida</t>
    </r>
  </si>
  <si>
    <t>Plataforma con vía rígida</t>
  </si>
  <si>
    <r>
      <t>TOTAL M</t>
    </r>
    <r>
      <rPr>
        <b/>
        <vertAlign val="superscript"/>
        <sz val="11"/>
        <color indexed="8"/>
        <rFont val="Calibri"/>
        <family val="2"/>
      </rPr>
      <t>3</t>
    </r>
    <r>
      <rPr>
        <b/>
        <sz val="11"/>
        <color indexed="8"/>
        <rFont val="Calibri"/>
        <family val="2"/>
      </rPr>
      <t xml:space="preserve"> HORMIGÓN</t>
    </r>
  </si>
  <si>
    <r>
      <t>Superficie en m</t>
    </r>
    <r>
      <rPr>
        <vertAlign val="superscript"/>
        <sz val="11"/>
        <color indexed="8"/>
        <rFont val="Calibri"/>
        <family val="2"/>
      </rPr>
      <t>2</t>
    </r>
  </si>
  <si>
    <t>Cimentación de postes de catenaria</t>
  </si>
  <si>
    <t>nº de postes</t>
  </si>
  <si>
    <t>Factor m3 hormigón/unidad</t>
  </si>
  <si>
    <r>
      <t>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 en cimentación postes</t>
    </r>
  </si>
  <si>
    <r>
      <t>Factor 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hormigón/ml sección 4x2.35</t>
    </r>
  </si>
  <si>
    <t>Longitud sección 4x2.35</t>
  </si>
  <si>
    <r>
      <t>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 en sección 4x2.35</t>
    </r>
  </si>
  <si>
    <t>Longitud sección 4x2.12</t>
  </si>
  <si>
    <r>
      <t>Factor 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hormigón/ml sección 4x2.12</t>
    </r>
  </si>
  <si>
    <r>
      <t>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 en sección 4x2.12</t>
    </r>
  </si>
  <si>
    <t>Longitud sección 4x2</t>
  </si>
  <si>
    <r>
      <t>Factor 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hormigón/ml sección 4x2</t>
    </r>
  </si>
  <si>
    <r>
      <t>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 en sección 4x2</t>
    </r>
  </si>
  <si>
    <t>Longitud sección 4.5x2</t>
  </si>
  <si>
    <r>
      <t>Factor 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hormigón/ml sección 4.5x2</t>
    </r>
  </si>
  <si>
    <r>
      <t>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 en sección 4.5x2</t>
    </r>
  </si>
  <si>
    <t>Longitud sección 4x1.85</t>
  </si>
  <si>
    <r>
      <t>Factor 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hormigón/ml sección 4x1.85</t>
    </r>
  </si>
  <si>
    <r>
      <t>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 en sección 4x1.85</t>
    </r>
  </si>
  <si>
    <t>Longitud sección 4.5x1.75</t>
  </si>
  <si>
    <r>
      <t>Factor 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hormigón/ml sección 4.5x1.75</t>
    </r>
  </si>
  <si>
    <r>
      <t>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 en sección 4.5x1.75</t>
    </r>
  </si>
  <si>
    <t>Longitud sección 4.7x1.65</t>
  </si>
  <si>
    <r>
      <t>Factor 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hormigón/ml sección 4.7x1.65</t>
    </r>
  </si>
  <si>
    <r>
      <t>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 en sección 4.7x1.65</t>
    </r>
  </si>
  <si>
    <t>Total m3 hormigón en encauzamiento</t>
  </si>
  <si>
    <r>
      <t>M</t>
    </r>
    <r>
      <rPr>
        <b/>
        <vertAlign val="superscript"/>
        <sz val="12"/>
        <color indexed="9"/>
        <rFont val="Arial"/>
        <family val="2"/>
      </rPr>
      <t>3</t>
    </r>
    <r>
      <rPr>
        <b/>
        <sz val="12"/>
        <color indexed="9"/>
        <rFont val="Arial"/>
        <family val="2"/>
      </rPr>
      <t xml:space="preserve"> DE HORMIGÓN EMPLEADO EN PLATAFORMA TRANVIARIA Y URBANIZACIÓN</t>
    </r>
  </si>
  <si>
    <t>Aceras urbanización</t>
  </si>
  <si>
    <r>
      <t>Factor 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hormigón/m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 xml:space="preserve"> acera</t>
    </r>
  </si>
  <si>
    <r>
      <t>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 en aceras</t>
    </r>
  </si>
  <si>
    <t>Paso inferior de San Lázaro</t>
  </si>
  <si>
    <r>
      <t>Factor 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hormigón/ml muro</t>
    </r>
  </si>
  <si>
    <r>
      <t>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 en muros</t>
    </r>
  </si>
  <si>
    <t>Longitud muros en ml</t>
  </si>
  <si>
    <r>
      <t>Factor 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hormigón/m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 xml:space="preserve"> tablero</t>
    </r>
  </si>
  <si>
    <r>
      <t>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 en tablero</t>
    </r>
  </si>
  <si>
    <r>
      <t>Superficie de tablero en m</t>
    </r>
    <r>
      <rPr>
        <vertAlign val="superscript"/>
        <sz val="11"/>
        <color indexed="8"/>
        <rFont val="Calibri"/>
        <family val="2"/>
      </rPr>
      <t>2</t>
    </r>
  </si>
  <si>
    <t>Paso superior del Aeropuerto Tenerife Norte</t>
  </si>
  <si>
    <t>Longitud cubierta ml</t>
  </si>
  <si>
    <r>
      <t>Factor 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hormigón/ml cubierto</t>
    </r>
  </si>
  <si>
    <r>
      <t>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 en zona cubierta</t>
    </r>
  </si>
  <si>
    <t>Total m3 hormigón en paso inferior</t>
  </si>
  <si>
    <t>Total m3 hormigón en paso superior</t>
  </si>
  <si>
    <t>Paso inferior de Padre Anchieta</t>
  </si>
  <si>
    <t>Paso inferior de Avenida La Candelaria</t>
  </si>
  <si>
    <r>
      <t>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 en galería de servicios</t>
    </r>
  </si>
  <si>
    <t>Plataforma tranviaria y urbanización</t>
  </si>
  <si>
    <r>
      <t>Superficice de losa en m</t>
    </r>
    <r>
      <rPr>
        <vertAlign val="superscript"/>
        <sz val="11"/>
        <color indexed="8"/>
        <rFont val="Calibri"/>
        <family val="2"/>
      </rPr>
      <t>2</t>
    </r>
  </si>
  <si>
    <r>
      <t>Factor 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hormigón/m</t>
    </r>
    <r>
      <rPr>
        <vertAlign val="super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 xml:space="preserve"> losa</t>
    </r>
  </si>
  <si>
    <r>
      <t>m</t>
    </r>
    <r>
      <rPr>
        <vertAlign val="superscript"/>
        <sz val="11"/>
        <color indexed="8"/>
        <rFont val="Calibri"/>
        <family val="2"/>
      </rPr>
      <t>3</t>
    </r>
    <r>
      <rPr>
        <sz val="11"/>
        <color indexed="8"/>
        <rFont val="Calibri"/>
        <family val="2"/>
      </rPr>
      <t xml:space="preserve"> hormigón en losa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</si>
</sst>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2"/>
      <color indexed="9"/>
      <name val="Arial"/>
      <family val="2"/>
    </font>
    <font>
      <b/>
      <sz val="11"/>
      <color indexed="8"/>
      <name val="Calibri"/>
      <family val="2"/>
    </font>
    <font>
      <b/>
      <sz val="11"/>
      <color indexed="9"/>
      <name val="Arial"/>
      <family val="2"/>
    </font>
    <font>
      <b/>
      <vertAlign val="superscript"/>
      <sz val="12"/>
      <color indexed="9"/>
      <name val="Arial"/>
      <family val="2"/>
    </font>
    <font>
      <b/>
      <vertAlign val="superscript"/>
      <sz val="11"/>
      <color indexed="8"/>
      <name val="Calibri"/>
      <family val="2"/>
    </font>
    <font>
      <sz val="11"/>
      <color indexed="8"/>
      <name val="Calibri"/>
      <family val="2"/>
    </font>
    <font>
      <vertAlign val="superscript"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5" xfId="0" applyFont="1" applyBorder="1"/>
    <xf numFmtId="0" fontId="2" fillId="0" borderId="7" xfId="0" applyFont="1" applyBorder="1"/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0" borderId="7" xfId="0" applyFont="1" applyBorder="1"/>
    <xf numFmtId="0" fontId="6" fillId="0" borderId="15" xfId="0" applyFont="1" applyBorder="1"/>
    <xf numFmtId="0" fontId="2" fillId="0" borderId="17" xfId="0" applyFont="1" applyBorder="1"/>
    <xf numFmtId="4" fontId="0" fillId="0" borderId="0" xfId="0" applyNumberFormat="1"/>
    <xf numFmtId="0" fontId="6" fillId="0" borderId="9" xfId="0" applyFont="1" applyBorder="1"/>
    <xf numFmtId="0" fontId="6" fillId="0" borderId="1" xfId="0" applyFont="1" applyBorder="1"/>
    <xf numFmtId="0" fontId="6" fillId="0" borderId="17" xfId="0" applyFont="1" applyBorder="1"/>
    <xf numFmtId="4" fontId="8" fillId="0" borderId="3" xfId="0" applyNumberFormat="1" applyFont="1" applyBorder="1" applyAlignment="1">
      <alignment horizontal="center"/>
    </xf>
    <xf numFmtId="4" fontId="2" fillId="4" borderId="3" xfId="0" applyNumberFormat="1" applyFont="1" applyFill="1" applyBorder="1"/>
    <xf numFmtId="4" fontId="8" fillId="4" borderId="3" xfId="0" applyNumberFormat="1" applyFont="1" applyFill="1" applyBorder="1" applyAlignment="1">
      <alignment horizontal="center"/>
    </xf>
    <xf numFmtId="0" fontId="8" fillId="0" borderId="0" xfId="0" applyFont="1"/>
    <xf numFmtId="4" fontId="0" fillId="0" borderId="7" xfId="0" applyNumberFormat="1" applyBorder="1" applyAlignment="1">
      <alignment horizontal="center"/>
    </xf>
    <xf numFmtId="4" fontId="0" fillId="0" borderId="15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0" fontId="2" fillId="4" borderId="3" xfId="0" applyFont="1" applyFill="1" applyBorder="1"/>
    <xf numFmtId="4" fontId="8" fillId="4" borderId="10" xfId="0" applyNumberFormat="1" applyFont="1" applyFill="1" applyBorder="1" applyAlignment="1">
      <alignment horizontal="center"/>
    </xf>
    <xf numFmtId="4" fontId="8" fillId="4" borderId="7" xfId="0" applyNumberFormat="1" applyFont="1" applyFill="1" applyBorder="1" applyAlignment="1">
      <alignment horizontal="center"/>
    </xf>
    <xf numFmtId="0" fontId="8" fillId="4" borderId="0" xfId="0" applyFont="1" applyFill="1"/>
    <xf numFmtId="0" fontId="9" fillId="0" borderId="7" xfId="0" applyFont="1" applyBorder="1"/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16" xfId="0" applyFont="1" applyFill="1" applyBorder="1"/>
    <xf numFmtId="0" fontId="0" fillId="3" borderId="1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workbookViewId="0">
      <selection activeCell="E1" sqref="E1:K1048576"/>
    </sheetView>
  </sheetViews>
  <sheetFormatPr baseColWidth="10" defaultRowHeight="15" x14ac:dyDescent="0.25"/>
  <cols>
    <col min="1" max="1" width="39.140625" customWidth="1"/>
    <col min="2" max="4" width="10.7109375" customWidth="1"/>
  </cols>
  <sheetData>
    <row r="1" spans="1:4" ht="15.75" thickBot="1" x14ac:dyDescent="0.3"/>
    <row r="2" spans="1:4" ht="20.25" thickTop="1" thickBot="1" x14ac:dyDescent="0.3">
      <c r="A2" s="27" t="s">
        <v>4</v>
      </c>
      <c r="B2" s="28"/>
      <c r="C2" s="28"/>
      <c r="D2" s="28"/>
    </row>
    <row r="3" spans="1:4" ht="17.25" customHeight="1" thickTop="1" thickBot="1" x14ac:dyDescent="0.3">
      <c r="A3" s="29" t="s">
        <v>2</v>
      </c>
      <c r="B3" s="31" t="s">
        <v>0</v>
      </c>
      <c r="C3" s="32"/>
      <c r="D3" s="32"/>
    </row>
    <row r="4" spans="1:4" ht="34.5" customHeight="1" thickTop="1" thickBot="1" x14ac:dyDescent="0.3">
      <c r="A4" s="30"/>
      <c r="B4" s="3">
        <v>1</v>
      </c>
      <c r="C4" s="4">
        <v>2</v>
      </c>
      <c r="D4" s="4">
        <v>3</v>
      </c>
    </row>
    <row r="5" spans="1:4" ht="15.75" thickTop="1" x14ac:dyDescent="0.25">
      <c r="A5" s="1" t="s">
        <v>6</v>
      </c>
      <c r="B5" s="20">
        <f>Estructuras!B62</f>
        <v>11399.154900000001</v>
      </c>
      <c r="C5" s="20">
        <f>Estructuras!C62</f>
        <v>8851.4749000000011</v>
      </c>
      <c r="D5" s="20">
        <f>Estructuras!D62</f>
        <v>12004.177100000001</v>
      </c>
    </row>
    <row r="6" spans="1:4" ht="15.75" thickBot="1" x14ac:dyDescent="0.3">
      <c r="A6" s="2" t="s">
        <v>63</v>
      </c>
      <c r="B6" s="21">
        <f>'Plataforma y urbanización'!B24</f>
        <v>16304.335999999999</v>
      </c>
      <c r="C6" s="21">
        <f>'Plataforma y urbanización'!C24</f>
        <v>17656.387200000001</v>
      </c>
      <c r="D6" s="21">
        <f>'Plataforma y urbanización'!D24</f>
        <v>15184.184400000002</v>
      </c>
    </row>
    <row r="7" spans="1:4" ht="16.5" thickTop="1" thickBot="1" x14ac:dyDescent="0.3">
      <c r="A7" s="22" t="s">
        <v>1</v>
      </c>
      <c r="B7" s="23">
        <f t="shared" ref="B7:D7" si="0">SUM(B5:B6)</f>
        <v>27703.490900000001</v>
      </c>
      <c r="C7" s="23">
        <f>SUM(C5:C6)</f>
        <v>26507.862100000002</v>
      </c>
      <c r="D7" s="23">
        <f t="shared" si="0"/>
        <v>27188.361500000003</v>
      </c>
    </row>
    <row r="8" spans="1:4" ht="15.75" thickTop="1" x14ac:dyDescent="0.25"/>
  </sheetData>
  <mergeCells count="3">
    <mergeCell ref="A2:D2"/>
    <mergeCell ref="A3:A4"/>
    <mergeCell ref="B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66"/>
  <sheetViews>
    <sheetView workbookViewId="0">
      <pane ySplit="3" topLeftCell="A34" activePane="bottomLeft" state="frozen"/>
      <selection pane="bottomLeft" activeCell="E3" sqref="E1:K1048576"/>
    </sheetView>
  </sheetViews>
  <sheetFormatPr baseColWidth="10" defaultRowHeight="15" x14ac:dyDescent="0.25"/>
  <cols>
    <col min="1" max="1" width="39.42578125" customWidth="1"/>
  </cols>
  <sheetData>
    <row r="1" spans="1:4" ht="20.25" thickTop="1" thickBot="1" x14ac:dyDescent="0.3">
      <c r="A1" s="28" t="s">
        <v>5</v>
      </c>
      <c r="B1" s="28"/>
      <c r="C1" s="28"/>
      <c r="D1" s="28"/>
    </row>
    <row r="2" spans="1:4" ht="24.95" customHeight="1" thickTop="1" thickBot="1" x14ac:dyDescent="0.3">
      <c r="A2" s="29" t="s">
        <v>2</v>
      </c>
      <c r="B2" s="31" t="s">
        <v>0</v>
      </c>
      <c r="C2" s="32"/>
      <c r="D2" s="32"/>
    </row>
    <row r="3" spans="1:4" ht="24.95" customHeight="1" thickTop="1" thickBot="1" x14ac:dyDescent="0.3">
      <c r="A3" s="30"/>
      <c r="B3" s="3">
        <v>1</v>
      </c>
      <c r="C3" s="4">
        <v>2</v>
      </c>
      <c r="D3" s="4">
        <v>3</v>
      </c>
    </row>
    <row r="4" spans="1:4" ht="15.75" thickTop="1" x14ac:dyDescent="0.25">
      <c r="A4" s="33" t="s">
        <v>3</v>
      </c>
      <c r="B4" s="34"/>
      <c r="C4" s="34"/>
      <c r="D4" s="34"/>
    </row>
    <row r="5" spans="1:4" x14ac:dyDescent="0.25">
      <c r="A5" s="5" t="s">
        <v>22</v>
      </c>
      <c r="B5" s="16">
        <v>39</v>
      </c>
      <c r="C5" s="16">
        <v>0</v>
      </c>
      <c r="D5" s="16">
        <v>0</v>
      </c>
    </row>
    <row r="6" spans="1:4" ht="17.25" x14ac:dyDescent="0.25">
      <c r="A6" s="5" t="s">
        <v>21</v>
      </c>
      <c r="B6" s="16">
        <v>5.72</v>
      </c>
      <c r="C6" s="16">
        <v>5.72</v>
      </c>
      <c r="D6" s="16">
        <v>5.72</v>
      </c>
    </row>
    <row r="7" spans="1:4" ht="18" thickBot="1" x14ac:dyDescent="0.3">
      <c r="A7" s="6" t="s">
        <v>23</v>
      </c>
      <c r="B7" s="17">
        <f t="shared" ref="B7:D7" si="0">B5*B6</f>
        <v>223.07999999999998</v>
      </c>
      <c r="C7" s="17">
        <f t="shared" si="0"/>
        <v>0</v>
      </c>
      <c r="D7" s="17">
        <f t="shared" si="0"/>
        <v>0</v>
      </c>
    </row>
    <row r="8" spans="1:4" ht="15.75" thickTop="1" x14ac:dyDescent="0.25">
      <c r="A8" s="5" t="s">
        <v>24</v>
      </c>
      <c r="B8" s="16">
        <v>25</v>
      </c>
      <c r="C8" s="16">
        <v>0</v>
      </c>
      <c r="D8" s="16">
        <v>0</v>
      </c>
    </row>
    <row r="9" spans="1:4" ht="17.25" x14ac:dyDescent="0.25">
      <c r="A9" s="5" t="s">
        <v>25</v>
      </c>
      <c r="B9" s="16">
        <v>5.5359999999999996</v>
      </c>
      <c r="C9" s="16">
        <v>5.5359999999999996</v>
      </c>
      <c r="D9" s="16">
        <v>5.5359999999999996</v>
      </c>
    </row>
    <row r="10" spans="1:4" ht="18" thickBot="1" x14ac:dyDescent="0.3">
      <c r="A10" s="6" t="s">
        <v>26</v>
      </c>
      <c r="B10" s="17">
        <f t="shared" ref="B10:D10" si="1">B8*B9</f>
        <v>138.39999999999998</v>
      </c>
      <c r="C10" s="17">
        <f t="shared" si="1"/>
        <v>0</v>
      </c>
      <c r="D10" s="17">
        <f t="shared" si="1"/>
        <v>0</v>
      </c>
    </row>
    <row r="11" spans="1:4" ht="15.75" thickTop="1" x14ac:dyDescent="0.25">
      <c r="A11" s="5" t="s">
        <v>27</v>
      </c>
      <c r="B11" s="16">
        <v>95</v>
      </c>
      <c r="C11" s="16">
        <v>0</v>
      </c>
      <c r="D11" s="16">
        <v>0</v>
      </c>
    </row>
    <row r="12" spans="1:4" ht="17.25" x14ac:dyDescent="0.25">
      <c r="A12" s="5" t="s">
        <v>28</v>
      </c>
      <c r="B12" s="16">
        <v>5.44</v>
      </c>
      <c r="C12" s="16">
        <v>5.44</v>
      </c>
      <c r="D12" s="16">
        <v>5.44</v>
      </c>
    </row>
    <row r="13" spans="1:4" ht="18" thickBot="1" x14ac:dyDescent="0.3">
      <c r="A13" s="6" t="s">
        <v>29</v>
      </c>
      <c r="B13" s="17">
        <f t="shared" ref="B13:D13" si="2">B11*B12</f>
        <v>516.80000000000007</v>
      </c>
      <c r="C13" s="17">
        <f t="shared" si="2"/>
        <v>0</v>
      </c>
      <c r="D13" s="17">
        <f t="shared" si="2"/>
        <v>0</v>
      </c>
    </row>
    <row r="14" spans="1:4" ht="15.75" thickTop="1" x14ac:dyDescent="0.25">
      <c r="A14" s="5" t="s">
        <v>30</v>
      </c>
      <c r="B14" s="16">
        <v>80</v>
      </c>
      <c r="C14" s="16">
        <v>0</v>
      </c>
      <c r="D14" s="16">
        <v>0</v>
      </c>
    </row>
    <row r="15" spans="1:4" ht="17.25" x14ac:dyDescent="0.25">
      <c r="A15" s="5" t="s">
        <v>31</v>
      </c>
      <c r="B15" s="16">
        <v>5.84</v>
      </c>
      <c r="C15" s="16">
        <v>5.84</v>
      </c>
      <c r="D15" s="16">
        <v>5.84</v>
      </c>
    </row>
    <row r="16" spans="1:4" ht="18" thickBot="1" x14ac:dyDescent="0.3">
      <c r="A16" s="6" t="s">
        <v>32</v>
      </c>
      <c r="B16" s="17">
        <f t="shared" ref="B16:D16" si="3">B14*B15</f>
        <v>467.2</v>
      </c>
      <c r="C16" s="17">
        <f t="shared" si="3"/>
        <v>0</v>
      </c>
      <c r="D16" s="17">
        <f t="shared" si="3"/>
        <v>0</v>
      </c>
    </row>
    <row r="17" spans="1:4" ht="15.75" thickTop="1" x14ac:dyDescent="0.25">
      <c r="A17" s="5" t="s">
        <v>33</v>
      </c>
      <c r="B17" s="16">
        <v>45</v>
      </c>
      <c r="C17" s="16">
        <v>0</v>
      </c>
      <c r="D17" s="16">
        <v>0</v>
      </c>
    </row>
    <row r="18" spans="1:4" ht="17.25" x14ac:dyDescent="0.25">
      <c r="A18" s="5" t="s">
        <v>34</v>
      </c>
      <c r="B18" s="16">
        <v>5.32</v>
      </c>
      <c r="C18" s="16">
        <v>5.32</v>
      </c>
      <c r="D18" s="16">
        <v>5.32</v>
      </c>
    </row>
    <row r="19" spans="1:4" ht="18" thickBot="1" x14ac:dyDescent="0.3">
      <c r="A19" s="6" t="s">
        <v>35</v>
      </c>
      <c r="B19" s="17">
        <f t="shared" ref="B19:D19" si="4">B17*B18</f>
        <v>239.4</v>
      </c>
      <c r="C19" s="17">
        <f t="shared" si="4"/>
        <v>0</v>
      </c>
      <c r="D19" s="17">
        <f t="shared" si="4"/>
        <v>0</v>
      </c>
    </row>
    <row r="20" spans="1:4" ht="15.75" thickTop="1" x14ac:dyDescent="0.25">
      <c r="A20" s="5" t="s">
        <v>36</v>
      </c>
      <c r="B20" s="16">
        <v>120</v>
      </c>
      <c r="C20" s="16">
        <v>0</v>
      </c>
      <c r="D20" s="16">
        <v>0</v>
      </c>
    </row>
    <row r="21" spans="1:4" ht="17.25" x14ac:dyDescent="0.25">
      <c r="A21" s="5" t="s">
        <v>37</v>
      </c>
      <c r="B21" s="16">
        <v>5.64</v>
      </c>
      <c r="C21" s="16">
        <v>5.64</v>
      </c>
      <c r="D21" s="16">
        <v>5.64</v>
      </c>
    </row>
    <row r="22" spans="1:4" ht="18" thickBot="1" x14ac:dyDescent="0.3">
      <c r="A22" s="6" t="s">
        <v>38</v>
      </c>
      <c r="B22" s="17">
        <f t="shared" ref="B22:D22" si="5">B20*B21</f>
        <v>676.8</v>
      </c>
      <c r="C22" s="17">
        <f t="shared" si="5"/>
        <v>0</v>
      </c>
      <c r="D22" s="17">
        <f t="shared" si="5"/>
        <v>0</v>
      </c>
    </row>
    <row r="23" spans="1:4" ht="15.75" thickTop="1" x14ac:dyDescent="0.25">
      <c r="A23" s="5" t="s">
        <v>39</v>
      </c>
      <c r="B23" s="16">
        <v>50</v>
      </c>
      <c r="C23" s="16">
        <v>0</v>
      </c>
      <c r="D23" s="16">
        <v>0</v>
      </c>
    </row>
    <row r="24" spans="1:4" ht="17.25" x14ac:dyDescent="0.25">
      <c r="A24" s="5" t="s">
        <v>40</v>
      </c>
      <c r="B24" s="16">
        <v>5.72</v>
      </c>
      <c r="C24" s="16">
        <v>5.72</v>
      </c>
      <c r="D24" s="16">
        <v>5.72</v>
      </c>
    </row>
    <row r="25" spans="1:4" ht="18" thickBot="1" x14ac:dyDescent="0.3">
      <c r="A25" s="6" t="s">
        <v>41</v>
      </c>
      <c r="B25" s="17">
        <f t="shared" ref="B25:D25" si="6">B23*B24</f>
        <v>286</v>
      </c>
      <c r="C25" s="17">
        <f t="shared" si="6"/>
        <v>0</v>
      </c>
      <c r="D25" s="17">
        <f t="shared" si="6"/>
        <v>0</v>
      </c>
    </row>
    <row r="26" spans="1:4" s="15" customFormat="1" ht="16.5" thickTop="1" thickBot="1" x14ac:dyDescent="0.3">
      <c r="A26" s="7" t="s">
        <v>42</v>
      </c>
      <c r="B26" s="12">
        <f t="shared" ref="B26:D26" si="7">B7+B10+B13+B16+B19+B22+B25</f>
        <v>2547.6800000000003</v>
      </c>
      <c r="C26" s="12">
        <f t="shared" si="7"/>
        <v>0</v>
      </c>
      <c r="D26" s="12">
        <f t="shared" si="7"/>
        <v>0</v>
      </c>
    </row>
    <row r="27" spans="1:4" ht="15.75" thickTop="1" x14ac:dyDescent="0.25">
      <c r="A27" s="33" t="s">
        <v>47</v>
      </c>
      <c r="B27" s="34"/>
      <c r="C27" s="34"/>
      <c r="D27" s="34"/>
    </row>
    <row r="28" spans="1:4" x14ac:dyDescent="0.25">
      <c r="A28" s="9" t="s">
        <v>50</v>
      </c>
      <c r="B28" s="18">
        <v>726</v>
      </c>
      <c r="C28" s="18">
        <v>726</v>
      </c>
      <c r="D28" s="18">
        <v>726</v>
      </c>
    </row>
    <row r="29" spans="1:4" ht="17.25" x14ac:dyDescent="0.25">
      <c r="A29" s="5" t="s">
        <v>48</v>
      </c>
      <c r="B29" s="18">
        <v>2.25</v>
      </c>
      <c r="C29" s="18">
        <v>2.25</v>
      </c>
      <c r="D29" s="18">
        <v>2.25</v>
      </c>
    </row>
    <row r="30" spans="1:4" ht="18" thickBot="1" x14ac:dyDescent="0.3">
      <c r="A30" s="9" t="s">
        <v>49</v>
      </c>
      <c r="B30" s="18">
        <f>B28*B29</f>
        <v>1633.5</v>
      </c>
      <c r="C30" s="18">
        <f t="shared" ref="C30:D30" si="8">C28*C29</f>
        <v>1633.5</v>
      </c>
      <c r="D30" s="18">
        <f t="shared" si="8"/>
        <v>1633.5</v>
      </c>
    </row>
    <row r="31" spans="1:4" ht="18" thickTop="1" x14ac:dyDescent="0.25">
      <c r="A31" s="10" t="s">
        <v>53</v>
      </c>
      <c r="B31" s="19">
        <v>455</v>
      </c>
      <c r="C31" s="19">
        <v>455</v>
      </c>
      <c r="D31" s="19">
        <v>455</v>
      </c>
    </row>
    <row r="32" spans="1:4" ht="17.25" x14ac:dyDescent="0.25">
      <c r="A32" s="5" t="s">
        <v>51</v>
      </c>
      <c r="B32" s="18">
        <v>3.12</v>
      </c>
      <c r="C32" s="18">
        <v>3.12</v>
      </c>
      <c r="D32" s="18">
        <v>3.12</v>
      </c>
    </row>
    <row r="33" spans="1:4" ht="18" thickBot="1" x14ac:dyDescent="0.3">
      <c r="A33" s="6" t="s">
        <v>52</v>
      </c>
      <c r="B33" s="18">
        <f>B31*B32</f>
        <v>1419.6000000000001</v>
      </c>
      <c r="C33" s="18">
        <f t="shared" ref="C33:D33" si="9">C31*C32</f>
        <v>1419.6000000000001</v>
      </c>
      <c r="D33" s="18">
        <f t="shared" si="9"/>
        <v>1419.6000000000001</v>
      </c>
    </row>
    <row r="34" spans="1:4" s="15" customFormat="1" ht="16.5" thickTop="1" thickBot="1" x14ac:dyDescent="0.3">
      <c r="A34" s="7" t="s">
        <v>58</v>
      </c>
      <c r="B34" s="12">
        <f>B30+B33</f>
        <v>3053.1000000000004</v>
      </c>
      <c r="C34" s="12">
        <f t="shared" ref="C34:D34" si="10">C30+C33</f>
        <v>3053.1000000000004</v>
      </c>
      <c r="D34" s="12">
        <f t="shared" si="10"/>
        <v>3053.1000000000004</v>
      </c>
    </row>
    <row r="35" spans="1:4" ht="15.75" thickTop="1" x14ac:dyDescent="0.25">
      <c r="A35" s="33" t="s">
        <v>54</v>
      </c>
      <c r="B35" s="34"/>
      <c r="C35" s="34"/>
      <c r="D35" s="34"/>
    </row>
    <row r="36" spans="1:4" x14ac:dyDescent="0.25">
      <c r="A36" s="9" t="s">
        <v>50</v>
      </c>
      <c r="B36" s="18">
        <v>165.76</v>
      </c>
      <c r="C36" s="18">
        <v>165.76</v>
      </c>
      <c r="D36" s="18">
        <v>165.76</v>
      </c>
    </row>
    <row r="37" spans="1:4" ht="17.25" x14ac:dyDescent="0.25">
      <c r="A37" s="5" t="s">
        <v>48</v>
      </c>
      <c r="B37" s="18">
        <v>2.25</v>
      </c>
      <c r="C37" s="18">
        <v>2.25</v>
      </c>
      <c r="D37" s="18">
        <v>2.25</v>
      </c>
    </row>
    <row r="38" spans="1:4" ht="18" thickBot="1" x14ac:dyDescent="0.3">
      <c r="A38" s="9" t="s">
        <v>49</v>
      </c>
      <c r="B38" s="18">
        <f>B36*B37</f>
        <v>372.96</v>
      </c>
      <c r="C38" s="18">
        <f t="shared" ref="C38:D38" si="11">C36*C37</f>
        <v>372.96</v>
      </c>
      <c r="D38" s="18">
        <f t="shared" si="11"/>
        <v>372.96</v>
      </c>
    </row>
    <row r="39" spans="1:4" ht="18" thickTop="1" x14ac:dyDescent="0.25">
      <c r="A39" s="10" t="s">
        <v>53</v>
      </c>
      <c r="B39" s="19">
        <v>2451.69</v>
      </c>
      <c r="C39" s="19">
        <v>2451.69</v>
      </c>
      <c r="D39" s="19">
        <v>2451.69</v>
      </c>
    </row>
    <row r="40" spans="1:4" ht="17.25" x14ac:dyDescent="0.25">
      <c r="A40" s="5" t="s">
        <v>51</v>
      </c>
      <c r="B40" s="18">
        <v>1.1100000000000001</v>
      </c>
      <c r="C40" s="18">
        <v>1.1100000000000001</v>
      </c>
      <c r="D40" s="18">
        <v>1.1100000000000001</v>
      </c>
    </row>
    <row r="41" spans="1:4" ht="18" thickBot="1" x14ac:dyDescent="0.3">
      <c r="A41" s="6" t="s">
        <v>52</v>
      </c>
      <c r="B41" s="18">
        <f>B39*B40</f>
        <v>2721.3759000000005</v>
      </c>
      <c r="C41" s="18">
        <f t="shared" ref="C41:D41" si="12">C39*C40</f>
        <v>2721.3759000000005</v>
      </c>
      <c r="D41" s="18">
        <f t="shared" si="12"/>
        <v>2721.3759000000005</v>
      </c>
    </row>
    <row r="42" spans="1:4" ht="18" thickTop="1" x14ac:dyDescent="0.25">
      <c r="A42" s="11" t="s">
        <v>64</v>
      </c>
      <c r="B42" s="19">
        <v>2080.0300000000002</v>
      </c>
      <c r="C42" s="19">
        <v>2080.0300000000002</v>
      </c>
      <c r="D42" s="19">
        <v>2080.0300000000002</v>
      </c>
    </row>
    <row r="43" spans="1:4" ht="17.25" x14ac:dyDescent="0.25">
      <c r="A43" s="5" t="s">
        <v>65</v>
      </c>
      <c r="B43" s="18">
        <v>1.3</v>
      </c>
      <c r="C43" s="18">
        <v>1.3</v>
      </c>
      <c r="D43" s="18">
        <v>1.3</v>
      </c>
    </row>
    <row r="44" spans="1:4" ht="18" thickBot="1" x14ac:dyDescent="0.3">
      <c r="A44" s="6" t="s">
        <v>66</v>
      </c>
      <c r="B44" s="18">
        <f>B42*B43</f>
        <v>2704.0390000000002</v>
      </c>
      <c r="C44" s="18">
        <f t="shared" ref="C44:D44" si="13">C42*C43</f>
        <v>2704.0390000000002</v>
      </c>
      <c r="D44" s="18">
        <f t="shared" si="13"/>
        <v>2704.0390000000002</v>
      </c>
    </row>
    <row r="45" spans="1:4" s="15" customFormat="1" ht="16.5" thickTop="1" thickBot="1" x14ac:dyDescent="0.3">
      <c r="A45" s="7" t="s">
        <v>59</v>
      </c>
      <c r="B45" s="12">
        <f>B38+B41+B44</f>
        <v>5798.3749000000007</v>
      </c>
      <c r="C45" s="12">
        <f t="shared" ref="C45:D45" si="14">C38+C41+C44</f>
        <v>5798.3749000000007</v>
      </c>
      <c r="D45" s="12">
        <f t="shared" si="14"/>
        <v>5798.3749000000007</v>
      </c>
    </row>
    <row r="46" spans="1:4" ht="15.75" thickTop="1" x14ac:dyDescent="0.25">
      <c r="A46" s="33" t="s">
        <v>60</v>
      </c>
      <c r="B46" s="34"/>
      <c r="C46" s="34"/>
      <c r="D46" s="34"/>
    </row>
    <row r="47" spans="1:4" x14ac:dyDescent="0.25">
      <c r="A47" s="9" t="s">
        <v>50</v>
      </c>
      <c r="B47" s="18">
        <v>0</v>
      </c>
      <c r="C47" s="18">
        <v>0</v>
      </c>
      <c r="D47" s="18">
        <v>0</v>
      </c>
    </row>
    <row r="48" spans="1:4" ht="17.25" x14ac:dyDescent="0.25">
      <c r="A48" s="5" t="s">
        <v>48</v>
      </c>
      <c r="B48" s="18">
        <v>2.25</v>
      </c>
      <c r="C48" s="18">
        <v>2.25</v>
      </c>
      <c r="D48" s="18">
        <v>2.25</v>
      </c>
    </row>
    <row r="49" spans="1:4" ht="18" thickBot="1" x14ac:dyDescent="0.3">
      <c r="A49" s="9" t="s">
        <v>49</v>
      </c>
      <c r="B49" s="18">
        <f t="shared" ref="B49:D49" si="15">B47*B48</f>
        <v>0</v>
      </c>
      <c r="C49" s="18">
        <f t="shared" si="15"/>
        <v>0</v>
      </c>
      <c r="D49" s="18">
        <f t="shared" si="15"/>
        <v>0</v>
      </c>
    </row>
    <row r="50" spans="1:4" ht="15.75" thickTop="1" x14ac:dyDescent="0.25">
      <c r="A50" s="10" t="s">
        <v>55</v>
      </c>
      <c r="B50" s="19">
        <v>0</v>
      </c>
      <c r="C50" s="19">
        <v>0</v>
      </c>
      <c r="D50" s="19">
        <v>0</v>
      </c>
    </row>
    <row r="51" spans="1:4" ht="17.25" x14ac:dyDescent="0.25">
      <c r="A51" s="5" t="s">
        <v>56</v>
      </c>
      <c r="B51" s="18">
        <v>31.94</v>
      </c>
      <c r="C51" s="18">
        <v>31.94</v>
      </c>
      <c r="D51" s="18">
        <v>31.94</v>
      </c>
    </row>
    <row r="52" spans="1:4" ht="18" thickBot="1" x14ac:dyDescent="0.3">
      <c r="A52" s="6" t="s">
        <v>57</v>
      </c>
      <c r="B52" s="18">
        <f t="shared" ref="B52:D52" si="16">B50*B51</f>
        <v>0</v>
      </c>
      <c r="C52" s="18">
        <f t="shared" si="16"/>
        <v>0</v>
      </c>
      <c r="D52" s="18">
        <f t="shared" si="16"/>
        <v>0</v>
      </c>
    </row>
    <row r="53" spans="1:4" s="15" customFormat="1" ht="16.5" thickTop="1" thickBot="1" x14ac:dyDescent="0.3">
      <c r="A53" s="7" t="s">
        <v>58</v>
      </c>
      <c r="B53" s="12">
        <f>B49+B52</f>
        <v>0</v>
      </c>
      <c r="C53" s="12">
        <f t="shared" ref="C53" si="17">C49+C52</f>
        <v>0</v>
      </c>
      <c r="D53" s="12">
        <f t="shared" ref="D53" si="18">D49+D52</f>
        <v>0</v>
      </c>
    </row>
    <row r="54" spans="1:4" ht="15.75" thickTop="1" x14ac:dyDescent="0.25">
      <c r="A54" s="33" t="s">
        <v>61</v>
      </c>
      <c r="B54" s="34"/>
      <c r="C54" s="34"/>
      <c r="D54" s="34"/>
    </row>
    <row r="55" spans="1:4" x14ac:dyDescent="0.25">
      <c r="A55" s="9" t="s">
        <v>50</v>
      </c>
      <c r="B55" s="18">
        <v>0</v>
      </c>
      <c r="C55" s="18">
        <v>0</v>
      </c>
      <c r="D55" s="18">
        <v>331.14</v>
      </c>
    </row>
    <row r="56" spans="1:4" ht="17.25" x14ac:dyDescent="0.25">
      <c r="A56" s="5" t="s">
        <v>48</v>
      </c>
      <c r="B56" s="18">
        <v>2.25</v>
      </c>
      <c r="C56" s="18">
        <v>2.25</v>
      </c>
      <c r="D56" s="18">
        <v>2.25</v>
      </c>
    </row>
    <row r="57" spans="1:4" ht="18" thickBot="1" x14ac:dyDescent="0.3">
      <c r="A57" s="9" t="s">
        <v>49</v>
      </c>
      <c r="B57" s="18">
        <f t="shared" ref="B57" si="19">B55*B56</f>
        <v>0</v>
      </c>
      <c r="C57" s="18">
        <f t="shared" ref="C57" si="20">C55*C56</f>
        <v>0</v>
      </c>
      <c r="D57" s="18">
        <f t="shared" ref="D57" si="21">D55*D56</f>
        <v>745.06499999999994</v>
      </c>
    </row>
    <row r="58" spans="1:4" ht="15.75" thickTop="1" x14ac:dyDescent="0.25">
      <c r="A58" s="10" t="s">
        <v>55</v>
      </c>
      <c r="B58" s="19">
        <v>0</v>
      </c>
      <c r="C58" s="19">
        <v>0</v>
      </c>
      <c r="D58" s="19">
        <v>75.38</v>
      </c>
    </row>
    <row r="59" spans="1:4" ht="17.25" x14ac:dyDescent="0.25">
      <c r="A59" s="5" t="s">
        <v>56</v>
      </c>
      <c r="B59" s="18">
        <v>31.94</v>
      </c>
      <c r="C59" s="18">
        <v>31.94</v>
      </c>
      <c r="D59" s="18">
        <v>31.94</v>
      </c>
    </row>
    <row r="60" spans="1:4" ht="18" thickBot="1" x14ac:dyDescent="0.3">
      <c r="A60" s="6" t="s">
        <v>57</v>
      </c>
      <c r="B60" s="17">
        <f t="shared" ref="B60" si="22">B58*B59</f>
        <v>0</v>
      </c>
      <c r="C60" s="17">
        <f t="shared" ref="C60" si="23">C58*C59</f>
        <v>0</v>
      </c>
      <c r="D60" s="18">
        <f t="shared" ref="D60" si="24">D58*D59</f>
        <v>2407.6372000000001</v>
      </c>
    </row>
    <row r="61" spans="1:4" s="15" customFormat="1" ht="16.5" thickTop="1" thickBot="1" x14ac:dyDescent="0.3">
      <c r="A61" s="7" t="s">
        <v>58</v>
      </c>
      <c r="B61" s="12">
        <f>B57+B60</f>
        <v>0</v>
      </c>
      <c r="C61" s="12">
        <f t="shared" ref="C61" si="25">C57+C60</f>
        <v>0</v>
      </c>
      <c r="D61" s="12">
        <f t="shared" ref="D61" si="26">D57+D60</f>
        <v>3152.7022000000002</v>
      </c>
    </row>
    <row r="62" spans="1:4" ht="16.5" thickTop="1" thickBot="1" x14ac:dyDescent="0.3">
      <c r="A62" s="13" t="s">
        <v>1</v>
      </c>
      <c r="B62" s="14">
        <f t="shared" ref="B62:D62" si="27">B26+B34+B45+B53+B61</f>
        <v>11399.154900000001</v>
      </c>
      <c r="C62" s="14">
        <f t="shared" si="27"/>
        <v>8851.4749000000011</v>
      </c>
      <c r="D62" s="14">
        <f t="shared" si="27"/>
        <v>12004.177100000001</v>
      </c>
    </row>
    <row r="63" spans="1:4" ht="15.75" thickTop="1" x14ac:dyDescent="0.25"/>
    <row r="66" spans="2:4" x14ac:dyDescent="0.25">
      <c r="B66" s="8"/>
      <c r="C66" s="8"/>
      <c r="D66" s="8"/>
    </row>
  </sheetData>
  <mergeCells count="8">
    <mergeCell ref="A46:D46"/>
    <mergeCell ref="A54:D54"/>
    <mergeCell ref="A4:D4"/>
    <mergeCell ref="A1:D1"/>
    <mergeCell ref="A2:A3"/>
    <mergeCell ref="B2:D2"/>
    <mergeCell ref="A27:D27"/>
    <mergeCell ref="A35:D35"/>
  </mergeCells>
  <pageMargins left="0.7" right="0.7" top="0.75" bottom="0.75" header="0.3" footer="0.3"/>
  <pageSetup paperSize="8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5"/>
  <sheetViews>
    <sheetView tabSelected="1" workbookViewId="0">
      <selection activeCell="H17" sqref="H17"/>
    </sheetView>
  </sheetViews>
  <sheetFormatPr baseColWidth="10" defaultRowHeight="15" x14ac:dyDescent="0.25"/>
  <cols>
    <col min="1" max="1" width="39.140625" customWidth="1"/>
  </cols>
  <sheetData>
    <row r="1" spans="1:4" ht="20.25" thickTop="1" thickBot="1" x14ac:dyDescent="0.3">
      <c r="A1" s="28" t="s">
        <v>43</v>
      </c>
      <c r="B1" s="28"/>
      <c r="C1" s="28"/>
      <c r="D1" s="28"/>
    </row>
    <row r="2" spans="1:4" ht="24.95" customHeight="1" thickTop="1" thickBot="1" x14ac:dyDescent="0.3">
      <c r="A2" s="29" t="s">
        <v>2</v>
      </c>
      <c r="B2" s="31" t="s">
        <v>0</v>
      </c>
      <c r="C2" s="32"/>
      <c r="D2" s="32"/>
    </row>
    <row r="3" spans="1:4" ht="24.95" customHeight="1" thickTop="1" thickBot="1" x14ac:dyDescent="0.3">
      <c r="A3" s="30"/>
      <c r="B3" s="4">
        <v>1</v>
      </c>
      <c r="C3" s="4">
        <v>2</v>
      </c>
      <c r="D3" s="4">
        <v>3</v>
      </c>
    </row>
    <row r="4" spans="1:4" ht="15.75" thickTop="1" x14ac:dyDescent="0.25">
      <c r="A4" s="33" t="s">
        <v>7</v>
      </c>
      <c r="B4" s="34"/>
      <c r="C4" s="34"/>
      <c r="D4" s="34"/>
    </row>
    <row r="5" spans="1:4" ht="17.25" x14ac:dyDescent="0.25">
      <c r="A5" s="5" t="s">
        <v>16</v>
      </c>
      <c r="B5" s="16">
        <v>11025.13</v>
      </c>
      <c r="C5" s="16">
        <v>13636.92</v>
      </c>
      <c r="D5" s="16">
        <v>10040.61</v>
      </c>
    </row>
    <row r="6" spans="1:4" ht="17.25" x14ac:dyDescent="0.25">
      <c r="A6" s="5" t="s">
        <v>11</v>
      </c>
      <c r="B6" s="16">
        <v>0.44</v>
      </c>
      <c r="C6" s="16">
        <v>0.44</v>
      </c>
      <c r="D6" s="16">
        <v>0.44</v>
      </c>
    </row>
    <row r="7" spans="1:4" ht="18" thickBot="1" x14ac:dyDescent="0.3">
      <c r="A7" s="6" t="s">
        <v>12</v>
      </c>
      <c r="B7" s="17">
        <f>B5*B6</f>
        <v>4851.0571999999993</v>
      </c>
      <c r="C7" s="17">
        <f t="shared" ref="C7:D7" si="0">C5*C6</f>
        <v>6000.2448000000004</v>
      </c>
      <c r="D7" s="17">
        <f t="shared" si="0"/>
        <v>4417.8684000000003</v>
      </c>
    </row>
    <row r="8" spans="1:4" ht="15.75" thickTop="1" x14ac:dyDescent="0.25">
      <c r="A8" s="33" t="s">
        <v>14</v>
      </c>
      <c r="B8" s="34"/>
      <c r="C8" s="34"/>
      <c r="D8" s="34"/>
    </row>
    <row r="9" spans="1:4" ht="17.25" x14ac:dyDescent="0.25">
      <c r="A9" s="5" t="s">
        <v>16</v>
      </c>
      <c r="B9" s="16">
        <v>7394.7</v>
      </c>
      <c r="C9" s="16">
        <v>6095.8</v>
      </c>
      <c r="D9" s="16">
        <v>6721.57</v>
      </c>
    </row>
    <row r="10" spans="1:4" ht="17.25" x14ac:dyDescent="0.25">
      <c r="A10" s="5" t="s">
        <v>13</v>
      </c>
      <c r="B10" s="16">
        <v>0.6</v>
      </c>
      <c r="C10" s="16">
        <v>0.6</v>
      </c>
      <c r="D10" s="16">
        <v>0.6</v>
      </c>
    </row>
    <row r="11" spans="1:4" ht="18" thickBot="1" x14ac:dyDescent="0.3">
      <c r="A11" s="6" t="s">
        <v>12</v>
      </c>
      <c r="B11" s="17">
        <f>B9*B10</f>
        <v>4436.82</v>
      </c>
      <c r="C11" s="17">
        <f t="shared" ref="C11:D11" si="1">C9*C10</f>
        <v>3657.48</v>
      </c>
      <c r="D11" s="17">
        <f t="shared" si="1"/>
        <v>4032.9419999999996</v>
      </c>
    </row>
    <row r="12" spans="1:4" ht="15.75" thickTop="1" x14ac:dyDescent="0.25">
      <c r="A12" s="33" t="s">
        <v>17</v>
      </c>
      <c r="B12" s="34"/>
      <c r="C12" s="34"/>
      <c r="D12" s="34"/>
    </row>
    <row r="13" spans="1:4" x14ac:dyDescent="0.25">
      <c r="A13" s="26" t="s">
        <v>18</v>
      </c>
      <c r="B13" s="16">
        <v>128</v>
      </c>
      <c r="C13" s="16">
        <v>135</v>
      </c>
      <c r="D13" s="16">
        <v>124</v>
      </c>
    </row>
    <row r="14" spans="1:4" x14ac:dyDescent="0.25">
      <c r="A14" s="5" t="s">
        <v>19</v>
      </c>
      <c r="B14" s="16">
        <v>5.34</v>
      </c>
      <c r="C14" s="16">
        <v>5.34</v>
      </c>
      <c r="D14" s="16">
        <v>5.34</v>
      </c>
    </row>
    <row r="15" spans="1:4" ht="18" thickBot="1" x14ac:dyDescent="0.3">
      <c r="A15" s="6" t="s">
        <v>20</v>
      </c>
      <c r="B15" s="17">
        <f>B13*B14</f>
        <v>683.52</v>
      </c>
      <c r="C15" s="17">
        <f t="shared" ref="C15:D15" si="2">C13*C14</f>
        <v>720.9</v>
      </c>
      <c r="D15" s="17">
        <f t="shared" si="2"/>
        <v>662.16</v>
      </c>
    </row>
    <row r="16" spans="1:4" ht="15.75" thickTop="1" x14ac:dyDescent="0.25">
      <c r="A16" s="33" t="s">
        <v>8</v>
      </c>
      <c r="B16" s="34"/>
      <c r="C16" s="34"/>
      <c r="D16" s="34"/>
    </row>
    <row r="17" spans="1:4" x14ac:dyDescent="0.25">
      <c r="A17" s="5" t="s">
        <v>9</v>
      </c>
      <c r="B17" s="16">
        <v>2502.0300000000002</v>
      </c>
      <c r="C17" s="16">
        <v>2813.09</v>
      </c>
      <c r="D17" s="16">
        <v>2306.4499999999998</v>
      </c>
    </row>
    <row r="18" spans="1:4" ht="17.25" x14ac:dyDescent="0.25">
      <c r="A18" s="5" t="s">
        <v>10</v>
      </c>
      <c r="B18" s="16">
        <v>1.86</v>
      </c>
      <c r="C18" s="16">
        <v>1.86</v>
      </c>
      <c r="D18" s="16">
        <v>1.86</v>
      </c>
    </row>
    <row r="19" spans="1:4" ht="18" thickBot="1" x14ac:dyDescent="0.3">
      <c r="A19" s="6" t="s">
        <v>62</v>
      </c>
      <c r="B19" s="17">
        <f>B17*B18</f>
        <v>4653.7758000000003</v>
      </c>
      <c r="C19" s="17">
        <f t="shared" ref="C19:D19" si="3">C17*C18</f>
        <v>5232.3474000000006</v>
      </c>
      <c r="D19" s="17">
        <f t="shared" si="3"/>
        <v>4289.9970000000003</v>
      </c>
    </row>
    <row r="20" spans="1:4" ht="15.75" thickTop="1" x14ac:dyDescent="0.25">
      <c r="A20" s="33" t="s">
        <v>44</v>
      </c>
      <c r="B20" s="34"/>
      <c r="C20" s="34"/>
      <c r="D20" s="34"/>
    </row>
    <row r="21" spans="1:4" ht="17.25" x14ac:dyDescent="0.25">
      <c r="A21" s="5" t="s">
        <v>16</v>
      </c>
      <c r="B21" s="16">
        <v>11194.42</v>
      </c>
      <c r="C21" s="16">
        <v>13636.1</v>
      </c>
      <c r="D21" s="16">
        <v>11874.78</v>
      </c>
    </row>
    <row r="22" spans="1:4" ht="17.25" x14ac:dyDescent="0.25">
      <c r="A22" s="5" t="s">
        <v>45</v>
      </c>
      <c r="B22" s="16">
        <v>0.15</v>
      </c>
      <c r="C22" s="16">
        <v>0.15</v>
      </c>
      <c r="D22" s="16">
        <v>0.15</v>
      </c>
    </row>
    <row r="23" spans="1:4" ht="18" thickBot="1" x14ac:dyDescent="0.3">
      <c r="A23" s="6" t="s">
        <v>46</v>
      </c>
      <c r="B23" s="17">
        <f>B21*B22</f>
        <v>1679.163</v>
      </c>
      <c r="C23" s="17">
        <f t="shared" ref="C23:D23" si="4">C21*C22</f>
        <v>2045.415</v>
      </c>
      <c r="D23" s="17">
        <f t="shared" si="4"/>
        <v>1781.2170000000001</v>
      </c>
    </row>
    <row r="24" spans="1:4" s="25" customFormat="1" ht="18.75" thickTop="1" thickBot="1" x14ac:dyDescent="0.3">
      <c r="A24" s="22" t="s">
        <v>15</v>
      </c>
      <c r="B24" s="24">
        <f>B7+B11+B15+B19+B23</f>
        <v>16304.335999999999</v>
      </c>
      <c r="C24" s="24">
        <f t="shared" ref="C24:D24" si="5">C7+C11+C15+C19+C23</f>
        <v>17656.387200000001</v>
      </c>
      <c r="D24" s="24">
        <f t="shared" si="5"/>
        <v>15184.184400000002</v>
      </c>
    </row>
    <row r="25" spans="1:4" ht="15.75" thickTop="1" x14ac:dyDescent="0.25"/>
  </sheetData>
  <mergeCells count="8">
    <mergeCell ref="A1:D1"/>
    <mergeCell ref="A2:A3"/>
    <mergeCell ref="B2:D2"/>
    <mergeCell ref="A20:D20"/>
    <mergeCell ref="A16:D16"/>
    <mergeCell ref="A4:D4"/>
    <mergeCell ref="A8:D8"/>
    <mergeCell ref="A12:D12"/>
  </mergeCells>
  <pageMargins left="0.7" right="0.7" top="0.75" bottom="0.75" header="0.3" footer="0.3"/>
  <pageSetup paperSize="8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Resumen</vt:lpstr>
      <vt:lpstr>Estructuras</vt:lpstr>
      <vt:lpstr>Plataforma y urbanización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Raúl Parra Hermida</dc:creator>
  <cp:lastModifiedBy>Raúl Parra Hermida</cp:lastModifiedBy>
  <cp:lastPrinted>2012-07-25T12:38:15Z</cp:lastPrinted>
  <dcterms:created xsi:type="dcterms:W3CDTF">2012-06-28T13:25:48Z</dcterms:created>
  <dcterms:modified xsi:type="dcterms:W3CDTF">2023-06-20T11:23:38Z</dcterms:modified>
</cp:coreProperties>
</file>